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C8C78F62-0C53-CF46-97AA-45CCC0B8911B}" xr6:coauthVersionLast="47" xr6:coauthVersionMax="47" xr10:uidLastSave="{00000000-0000-0000-0000-000000000000}"/>
  <bookViews>
    <workbookView xWindow="20" yWindow="680" windowWidth="20740" windowHeight="11160" tabRatio="718" xr2:uid="{56F4C0B5-EF75-4391-AF50-3C24CB1226ED}"/>
  </bookViews>
  <sheets>
    <sheet name="01" sheetId="8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86" l="1"/>
  <c r="D54" i="86"/>
  <c r="F53" i="86"/>
  <c r="C53" i="86"/>
  <c r="I52" i="86"/>
  <c r="H52" i="86"/>
  <c r="F52" i="86"/>
  <c r="C52" i="86"/>
  <c r="I51" i="86"/>
  <c r="H51" i="86"/>
  <c r="F51" i="86"/>
  <c r="C51" i="86"/>
  <c r="I50" i="86"/>
  <c r="H50" i="86"/>
  <c r="F50" i="86"/>
  <c r="C50" i="86"/>
  <c r="I49" i="86"/>
  <c r="H49" i="86"/>
  <c r="F49" i="86"/>
  <c r="C49" i="86"/>
  <c r="I48" i="86"/>
  <c r="H48" i="86"/>
  <c r="F48" i="86"/>
  <c r="C48" i="86"/>
  <c r="I47" i="86"/>
  <c r="H47" i="86"/>
  <c r="F47" i="86"/>
  <c r="C47" i="86"/>
  <c r="I46" i="86"/>
  <c r="H46" i="86"/>
  <c r="F46" i="86"/>
  <c r="C46" i="86"/>
  <c r="I45" i="86"/>
  <c r="H45" i="86"/>
  <c r="F45" i="86"/>
  <c r="F54" i="86" s="1"/>
  <c r="C45" i="86"/>
  <c r="I44" i="86"/>
  <c r="H44" i="86"/>
  <c r="I40" i="86"/>
  <c r="K39" i="86"/>
  <c r="H39" i="86"/>
  <c r="K38" i="86"/>
  <c r="H38" i="86"/>
  <c r="D38" i="86"/>
  <c r="K37" i="86"/>
  <c r="H37" i="86"/>
  <c r="F37" i="86"/>
  <c r="C37" i="86"/>
  <c r="K36" i="86"/>
  <c r="H36" i="86"/>
  <c r="F36" i="86"/>
  <c r="C36" i="86"/>
  <c r="K35" i="86"/>
  <c r="H35" i="86"/>
  <c r="F35" i="86"/>
  <c r="C35" i="86"/>
  <c r="K34" i="86"/>
  <c r="H34" i="86"/>
  <c r="F34" i="86"/>
  <c r="C34" i="86"/>
  <c r="K33" i="86"/>
  <c r="H33" i="86"/>
  <c r="F33" i="86"/>
  <c r="C33" i="86"/>
  <c r="K32" i="86"/>
  <c r="H32" i="86"/>
  <c r="F32" i="86"/>
  <c r="C32" i="86"/>
  <c r="K31" i="86"/>
  <c r="K40" i="86" s="1"/>
  <c r="H31" i="86"/>
  <c r="F31" i="86"/>
  <c r="C31" i="86"/>
  <c r="F30" i="86"/>
  <c r="C30" i="86"/>
  <c r="F29" i="86"/>
  <c r="C29" i="86"/>
  <c r="K27" i="86"/>
  <c r="K25" i="86"/>
  <c r="D25" i="86"/>
  <c r="F24" i="86"/>
  <c r="J52" i="86" s="1"/>
  <c r="J54" i="86" s="1"/>
  <c r="F23" i="86"/>
  <c r="J51" i="86" s="1"/>
  <c r="J22" i="86"/>
  <c r="I22" i="86"/>
  <c r="F22" i="86"/>
  <c r="J50" i="86" s="1"/>
  <c r="K21" i="86"/>
  <c r="H21" i="86"/>
  <c r="F21" i="86"/>
  <c r="K20" i="86"/>
  <c r="H20" i="86"/>
  <c r="F20" i="86"/>
  <c r="J48" i="86" s="1"/>
  <c r="K19" i="86"/>
  <c r="H19" i="86"/>
  <c r="F19" i="86"/>
  <c r="K18" i="86"/>
  <c r="H18" i="86"/>
  <c r="F18" i="86"/>
  <c r="K17" i="86"/>
  <c r="H17" i="86"/>
  <c r="F17" i="86"/>
  <c r="K16" i="86"/>
  <c r="H16" i="86"/>
  <c r="F16" i="86"/>
  <c r="K15" i="86"/>
  <c r="H15" i="86"/>
  <c r="K14" i="86"/>
  <c r="H14" i="86"/>
  <c r="K13" i="86"/>
  <c r="H13" i="86"/>
  <c r="F12" i="86"/>
  <c r="J49" i="86" l="1"/>
  <c r="J47" i="86"/>
  <c r="K22" i="86"/>
  <c r="I53" i="86"/>
  <c r="J46" i="86"/>
  <c r="J45" i="86"/>
  <c r="F38" i="86"/>
  <c r="J58" i="86" s="1"/>
  <c r="E66" i="86" s="1"/>
  <c r="E69" i="86" s="1"/>
  <c r="J68" i="86" s="1"/>
  <c r="J44" i="86"/>
  <c r="F25" i="86"/>
  <c r="J53" i="86" l="1"/>
  <c r="J55" i="86" s="1"/>
</calcChain>
</file>

<file path=xl/sharedStrings.xml><?xml version="1.0" encoding="utf-8"?>
<sst xmlns="http://schemas.openxmlformats.org/spreadsheetml/2006/main" count="108" uniqueCount="79">
  <si>
    <t xml:space="preserve">Registro de Gastos, Salidas, Entregas y Pendientes en el R.P.P </t>
  </si>
  <si>
    <t>Fecha:</t>
  </si>
  <si>
    <t>Deposito y/o Cheque</t>
  </si>
  <si>
    <t xml:space="preserve">Total </t>
  </si>
  <si>
    <t>No. Pagos  dia anterior</t>
  </si>
  <si>
    <t xml:space="preserve">Cantidad </t>
  </si>
  <si>
    <t xml:space="preserve">Monto </t>
  </si>
  <si>
    <t>No de pagos :</t>
  </si>
  <si>
    <t xml:space="preserve">CLIENTE </t>
  </si>
  <si>
    <t xml:space="preserve">NO. DE FOLIOS </t>
  </si>
  <si>
    <t xml:space="preserve">COSTO </t>
  </si>
  <si>
    <t xml:space="preserve">TOTAL </t>
  </si>
  <si>
    <t>Banamex</t>
  </si>
  <si>
    <t>Multiva</t>
  </si>
  <si>
    <t>-</t>
  </si>
  <si>
    <t xml:space="preserve">NO. FOLIO </t>
  </si>
  <si>
    <t xml:space="preserve">NUMERO </t>
  </si>
  <si>
    <t xml:space="preserve">OBSERVACIONES:  </t>
  </si>
  <si>
    <t>TOTAL</t>
  </si>
  <si>
    <t xml:space="preserve">FOLIO </t>
  </si>
  <si>
    <t>(-) Banco Base</t>
  </si>
  <si>
    <t>TOTAL TRANSFERENCIA</t>
  </si>
  <si>
    <t xml:space="preserve">PARA CONOCIMIENTO DE CONTABILIDAD </t>
  </si>
  <si>
    <t xml:space="preserve">MONTO TOTAL DERECHOS PAGADOS AL DIA </t>
  </si>
  <si>
    <t>Certificados:</t>
  </si>
  <si>
    <t xml:space="preserve">DOCUMENTOS  POR SALIR </t>
  </si>
  <si>
    <t>Sobrantes:</t>
  </si>
  <si>
    <t>TOTAL DERECHOS</t>
  </si>
  <si>
    <t xml:space="preserve">TOTAL DEPOSITADO </t>
  </si>
  <si>
    <t xml:space="preserve">TOTAL OTROS </t>
  </si>
  <si>
    <t xml:space="preserve">DIFERENCIA </t>
  </si>
  <si>
    <t xml:space="preserve">PASAJES </t>
  </si>
  <si>
    <t xml:space="preserve">PARA CONOCIMIENTO DE GTE DE OPERACIONES </t>
  </si>
  <si>
    <t xml:space="preserve">TOTAL COMPROBADO </t>
  </si>
  <si>
    <t>REVISION, AUTORIZACION Y APLICACIÓN</t>
  </si>
  <si>
    <t>(Vo.Bo.)</t>
  </si>
  <si>
    <t>C.P. Claudia Mendoza Lara</t>
  </si>
  <si>
    <t>ADMINISTRACION,GESTION Y CONTROL DE GASTOS</t>
  </si>
  <si>
    <t>AUTORIZADO</t>
  </si>
  <si>
    <t xml:space="preserve"> </t>
  </si>
  <si>
    <t>Afirme</t>
  </si>
  <si>
    <t>Banorte</t>
  </si>
  <si>
    <t>Folios del día:</t>
  </si>
  <si>
    <t>Propiedad</t>
  </si>
  <si>
    <t>Sociedad</t>
  </si>
  <si>
    <t>Busquedas</t>
  </si>
  <si>
    <t>Complementarios</t>
  </si>
  <si>
    <t>Recibido Total</t>
  </si>
  <si>
    <t>Extras:</t>
  </si>
  <si>
    <t>#1 FOLIOS 2025: $286.00</t>
  </si>
  <si>
    <t>#2 BUSQUEDAS 2025 $ 736.00</t>
  </si>
  <si>
    <t>#3 CERTIFICADOS 2025 $817.00</t>
  </si>
  <si>
    <t xml:space="preserve">#4 DESCRIPCIÓN DE BIENES </t>
  </si>
  <si>
    <t xml:space="preserve">#5 PAGOS COMPLEMENTARIOS </t>
  </si>
  <si>
    <t>#6 PAGOS EXTRA</t>
  </si>
  <si>
    <t>OBSERVACIONES:</t>
  </si>
  <si>
    <t>Utilizados</t>
  </si>
  <si>
    <t>Disponibles</t>
  </si>
  <si>
    <t>TOTAL DE SERVICIOS DEL DÍA</t>
  </si>
  <si>
    <t>TOTAL DE SERVICIOS</t>
  </si>
  <si>
    <t>Folios Extra</t>
  </si>
  <si>
    <t>Contador</t>
  </si>
  <si>
    <t>Inverlat</t>
  </si>
  <si>
    <t>Santander</t>
  </si>
  <si>
    <t>Ion</t>
  </si>
  <si>
    <t>Fernando Perez Sanchez</t>
  </si>
  <si>
    <t>Invex</t>
  </si>
  <si>
    <t>Elaboró:</t>
  </si>
  <si>
    <t>CSG</t>
  </si>
  <si>
    <t xml:space="preserve">Fecha emisión: </t>
  </si>
  <si>
    <t>Junio 2014</t>
  </si>
  <si>
    <t>Última revisión:</t>
  </si>
  <si>
    <t xml:space="preserve">Versión: </t>
  </si>
  <si>
    <t>02</t>
  </si>
  <si>
    <t>La impresión en papel de este DOCUMENTO, o su consulta en cualquier otro medio diferente a Intranet, no es válida como documento oficial de Consultores e Investigadores en Administración S.C. por lo que su uso es responsabilidad de la persona que lo imprima o consulte.</t>
  </si>
  <si>
    <t>Código:</t>
  </si>
  <si>
    <t>FOR CON 011</t>
  </si>
  <si>
    <t>octubre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</si>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</sst>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Arial Narrow"/>
      <family val="2"/>
    </font>
    <font>
      <b/>
      <sz val="22"/>
      <color theme="4" tint="-0.249977111117893"/>
      <name val="Arial Narrow"/>
      <family val="2"/>
    </font>
    <font>
      <sz val="7"/>
      <color theme="4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Alignment="1">
      <alignment wrapText="1"/>
    </xf>
    <xf numFmtId="14" fontId="2" fillId="0" borderId="6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4" fontId="3" fillId="0" borderId="15" xfId="0" applyNumberFormat="1" applyFont="1" applyBorder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wrapText="1"/>
    </xf>
    <xf numFmtId="44" fontId="2" fillId="2" borderId="20" xfId="1" applyFont="1" applyFill="1" applyBorder="1" applyAlignment="1">
      <alignment wrapText="1"/>
    </xf>
    <xf numFmtId="44" fontId="2" fillId="2" borderId="21" xfId="0" applyNumberFormat="1" applyFont="1" applyFill="1" applyBorder="1" applyAlignment="1">
      <alignment wrapText="1"/>
    </xf>
    <xf numFmtId="44" fontId="2" fillId="0" borderId="0" xfId="0" applyNumberFormat="1" applyFont="1" applyAlignment="1">
      <alignment wrapText="1"/>
    </xf>
    <xf numFmtId="44" fontId="2" fillId="0" borderId="0" xfId="1" applyFont="1" applyAlignment="1">
      <alignment horizontal="left"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44" fontId="2" fillId="0" borderId="21" xfId="0" applyNumberFormat="1" applyFont="1" applyBorder="1" applyAlignment="1">
      <alignment wrapText="1"/>
    </xf>
    <xf numFmtId="44" fontId="2" fillId="0" borderId="20" xfId="1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44" fontId="3" fillId="0" borderId="24" xfId="0" applyNumberFormat="1" applyFont="1" applyBorder="1" applyAlignment="1">
      <alignment wrapText="1"/>
    </xf>
    <xf numFmtId="44" fontId="3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0" fontId="3" fillId="3" borderId="11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44" fontId="3" fillId="3" borderId="15" xfId="0" applyNumberFormat="1" applyFont="1" applyFill="1" applyBorder="1" applyAlignment="1">
      <alignment horizontal="center" wrapText="1"/>
    </xf>
    <xf numFmtId="44" fontId="3" fillId="0" borderId="0" xfId="0" applyNumberFormat="1" applyFont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44" fontId="2" fillId="2" borderId="25" xfId="1" applyFont="1" applyFill="1" applyBorder="1" applyAlignment="1">
      <alignment wrapText="1"/>
    </xf>
    <xf numFmtId="0" fontId="2" fillId="2" borderId="26" xfId="0" applyFont="1" applyFill="1" applyBorder="1" applyAlignment="1">
      <alignment wrapText="1"/>
    </xf>
    <xf numFmtId="1" fontId="2" fillId="2" borderId="25" xfId="0" applyNumberFormat="1" applyFont="1" applyFill="1" applyBorder="1" applyAlignment="1">
      <alignment horizontal="center" wrapText="1"/>
    </xf>
    <xf numFmtId="44" fontId="2" fillId="2" borderId="25" xfId="2" applyFont="1" applyFill="1" applyBorder="1" applyAlignment="1">
      <alignment wrapText="1"/>
    </xf>
    <xf numFmtId="44" fontId="2" fillId="2" borderId="27" xfId="0" applyNumberFormat="1" applyFont="1" applyFill="1" applyBorder="1" applyAlignment="1">
      <alignment wrapText="1"/>
    </xf>
    <xf numFmtId="1" fontId="2" fillId="0" borderId="20" xfId="0" applyNumberFormat="1" applyFont="1" applyBorder="1" applyAlignment="1">
      <alignment horizont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" fontId="3" fillId="0" borderId="23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44" fontId="3" fillId="0" borderId="18" xfId="0" applyNumberFormat="1" applyFont="1" applyBorder="1" applyAlignment="1">
      <alignment horizontal="center" wrapText="1"/>
    </xf>
    <xf numFmtId="44" fontId="2" fillId="2" borderId="20" xfId="2" applyFont="1" applyFill="1" applyBorder="1" applyAlignment="1">
      <alignment wrapText="1"/>
    </xf>
    <xf numFmtId="0" fontId="3" fillId="0" borderId="32" xfId="0" applyFont="1" applyBorder="1" applyAlignment="1">
      <alignment wrapText="1"/>
    </xf>
    <xf numFmtId="1" fontId="3" fillId="0" borderId="33" xfId="0" applyNumberFormat="1" applyFont="1" applyBorder="1" applyAlignment="1">
      <alignment horizontal="center" wrapText="1"/>
    </xf>
    <xf numFmtId="0" fontId="3" fillId="0" borderId="33" xfId="0" applyFont="1" applyBorder="1" applyAlignment="1">
      <alignment wrapText="1"/>
    </xf>
    <xf numFmtId="44" fontId="3" fillId="0" borderId="34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2" borderId="16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2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horizontal="center" wrapText="1"/>
    </xf>
    <xf numFmtId="44" fontId="3" fillId="0" borderId="11" xfId="1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44" fontId="2" fillId="0" borderId="7" xfId="0" applyNumberFormat="1" applyFont="1" applyBorder="1" applyAlignment="1">
      <alignment wrapText="1"/>
    </xf>
    <xf numFmtId="44" fontId="2" fillId="0" borderId="7" xfId="1" applyFont="1" applyBorder="1" applyAlignment="1">
      <alignment wrapText="1"/>
    </xf>
    <xf numFmtId="44" fontId="2" fillId="2" borderId="21" xfId="1" applyFont="1" applyFill="1" applyBorder="1" applyAlignment="1">
      <alignment wrapText="1"/>
    </xf>
    <xf numFmtId="44" fontId="2" fillId="0" borderId="21" xfId="1" applyFont="1" applyBorder="1" applyAlignment="1">
      <alignment wrapText="1"/>
    </xf>
    <xf numFmtId="44" fontId="2" fillId="2" borderId="27" xfId="1" applyFont="1" applyFill="1" applyBorder="1" applyAlignment="1">
      <alignment wrapText="1"/>
    </xf>
    <xf numFmtId="0" fontId="2" fillId="2" borderId="39" xfId="0" applyFont="1" applyFill="1" applyBorder="1" applyAlignment="1">
      <alignment wrapText="1"/>
    </xf>
    <xf numFmtId="0" fontId="2" fillId="2" borderId="25" xfId="0" applyFont="1" applyFill="1" applyBorder="1" applyAlignment="1">
      <alignment horizontal="center" vertical="center" wrapText="1"/>
    </xf>
    <xf numFmtId="44" fontId="2" fillId="0" borderId="0" xfId="1" applyFont="1" applyBorder="1" applyAlignment="1">
      <alignment wrapText="1"/>
    </xf>
    <xf numFmtId="44" fontId="3" fillId="0" borderId="22" xfId="0" applyNumberFormat="1" applyFont="1" applyBorder="1" applyAlignment="1">
      <alignment wrapText="1"/>
    </xf>
    <xf numFmtId="44" fontId="2" fillId="0" borderId="23" xfId="0" applyNumberFormat="1" applyFont="1" applyBorder="1" applyAlignment="1">
      <alignment wrapText="1"/>
    </xf>
    <xf numFmtId="0" fontId="3" fillId="0" borderId="0" xfId="0" applyFont="1" applyAlignment="1">
      <alignment vertical="center" wrapText="1"/>
    </xf>
    <xf numFmtId="44" fontId="3" fillId="0" borderId="7" xfId="0" applyNumberFormat="1" applyFont="1" applyBorder="1" applyAlignment="1">
      <alignment horizontal="center" wrapText="1"/>
    </xf>
    <xf numFmtId="44" fontId="2" fillId="0" borderId="40" xfId="0" applyNumberFormat="1" applyFont="1" applyBorder="1" applyAlignment="1">
      <alignment wrapText="1"/>
    </xf>
    <xf numFmtId="44" fontId="2" fillId="2" borderId="18" xfId="1" applyFont="1" applyFill="1" applyBorder="1" applyAlignment="1">
      <alignment wrapText="1"/>
    </xf>
    <xf numFmtId="0" fontId="3" fillId="0" borderId="15" xfId="0" applyFont="1" applyBorder="1" applyAlignment="1">
      <alignment horizontal="center" wrapText="1"/>
    </xf>
    <xf numFmtId="0" fontId="3" fillId="0" borderId="11" xfId="1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0" fillId="0" borderId="20" xfId="0" applyFont="1" applyBorder="1" applyAlignment="1">
      <alignment horizontal="right" vertical="center" wrapText="1"/>
    </xf>
    <xf numFmtId="49" fontId="10" fillId="0" borderId="20" xfId="0" applyNumberFormat="1" applyFont="1" applyBorder="1" applyAlignment="1">
      <alignment vertical="center"/>
    </xf>
    <xf numFmtId="49" fontId="10" fillId="0" borderId="20" xfId="0" applyNumberFormat="1" applyFont="1" applyBorder="1" applyAlignment="1">
      <alignment horizontal="left" vertical="center"/>
    </xf>
    <xf numFmtId="0" fontId="10" fillId="0" borderId="17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23" xfId="0" applyFont="1" applyBorder="1" applyAlignment="1">
      <alignment vertic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4" fontId="3" fillId="2" borderId="12" xfId="0" applyNumberFormat="1" applyFont="1" applyFill="1" applyBorder="1" applyAlignment="1">
      <alignment horizontal="center" wrapText="1"/>
    </xf>
    <xf numFmtId="44" fontId="3" fillId="2" borderId="14" xfId="0" applyNumberFormat="1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44" fontId="8" fillId="0" borderId="12" xfId="0" applyNumberFormat="1" applyFont="1" applyBorder="1" applyAlignment="1">
      <alignment horizontal="center" wrapText="1"/>
    </xf>
    <xf numFmtId="44" fontId="8" fillId="0" borderId="1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44" fontId="3" fillId="0" borderId="37" xfId="0" applyNumberFormat="1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44" fontId="7" fillId="0" borderId="13" xfId="0" applyNumberFormat="1" applyFont="1" applyBorder="1" applyAlignment="1">
      <alignment horizontal="center" wrapText="1"/>
    </xf>
    <xf numFmtId="44" fontId="3" fillId="0" borderId="13" xfId="1" applyFont="1" applyBorder="1" applyAlignment="1">
      <alignment horizontal="center" wrapText="1"/>
    </xf>
    <xf numFmtId="44" fontId="3" fillId="0" borderId="14" xfId="1" applyFont="1" applyBorder="1" applyAlignment="1">
      <alignment horizontal="center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44" fontId="6" fillId="0" borderId="13" xfId="1" applyFont="1" applyBorder="1" applyAlignment="1">
      <alignment wrapText="1"/>
    </xf>
    <xf numFmtId="44" fontId="6" fillId="0" borderId="14" xfId="1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44" fontId="3" fillId="0" borderId="4" xfId="0" applyNumberFormat="1" applyFont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wrapText="1"/>
    </xf>
    <xf numFmtId="44" fontId="3" fillId="2" borderId="14" xfId="0" applyNumberFormat="1" applyFont="1" applyFill="1" applyBorder="1" applyAlignment="1">
      <alignment wrapText="1"/>
    </xf>
    <xf numFmtId="44" fontId="2" fillId="2" borderId="30" xfId="1" applyFont="1" applyFill="1" applyBorder="1" applyAlignment="1">
      <alignment wrapText="1"/>
    </xf>
    <xf numFmtId="44" fontId="2" fillId="2" borderId="31" xfId="1" applyFont="1" applyFill="1" applyBorder="1" applyAlignment="1">
      <alignment wrapText="1"/>
    </xf>
    <xf numFmtId="44" fontId="2" fillId="0" borderId="30" xfId="1" applyFont="1" applyBorder="1" applyAlignment="1">
      <alignment wrapText="1"/>
    </xf>
    <xf numFmtId="44" fontId="2" fillId="0" borderId="31" xfId="1" applyFont="1" applyBorder="1" applyAlignment="1">
      <alignment wrapText="1"/>
    </xf>
    <xf numFmtId="44" fontId="2" fillId="0" borderId="35" xfId="1" applyFont="1" applyBorder="1" applyAlignment="1">
      <alignment wrapText="1"/>
    </xf>
    <xf numFmtId="44" fontId="2" fillId="0" borderId="36" xfId="1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44" fontId="2" fillId="0" borderId="12" xfId="1" applyFont="1" applyBorder="1" applyAlignment="1">
      <alignment wrapText="1"/>
    </xf>
    <xf numFmtId="44" fontId="2" fillId="0" borderId="14" xfId="1" applyFont="1" applyBorder="1" applyAlignment="1">
      <alignment wrapText="1"/>
    </xf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4" fontId="3" fillId="0" borderId="28" xfId="0" applyNumberFormat="1" applyFont="1" applyBorder="1" applyAlignment="1">
      <alignment horizontal="center" wrapText="1"/>
    </xf>
    <xf numFmtId="44" fontId="3" fillId="0" borderId="29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6" fillId="0" borderId="12" xfId="1" applyFont="1" applyBorder="1" applyAlignment="1">
      <alignment vertical="center" wrapText="1"/>
    </xf>
    <xf numFmtId="44" fontId="6" fillId="0" borderId="14" xfId="1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</cellXfs>
  <cellStyles count="3">
    <cellStyle name="Moneda" xfId="1" builtinId="4"/>
    <cellStyle name="Moneda 2" xfId="2" xr:uid="{6C030DDD-09C0-4ABB-9DCD-D7E288BB2ECF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3</xdr:col>
      <xdr:colOff>1114425</xdr:colOff>
      <xdr:row>4</xdr:row>
      <xdr:rowOff>93446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BCA4D6-0442-45D2-9C15-25D2AB52F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13513" t="4334" r="13737" b="38093"/>
        <a:stretch/>
      </xdr:blipFill>
      <xdr:spPr bwMode="auto">
        <a:xfrm>
          <a:off x="409575" y="0"/>
          <a:ext cx="2181225" cy="10078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CE39-2B2B-40DC-85E1-1AD070829F31}">
  <sheetPr>
    <pageSetUpPr fitToPage="1"/>
  </sheetPr>
  <dimension ref="B1:L154"/>
  <sheetViews>
    <sheetView showGridLines="0" tabSelected="1" workbookViewId="0">
      <selection activeCell="G8" sqref="G8"/>
    </sheetView>
  </sheetViews>
  <sheetFormatPr baseColWidth="10" defaultRowHeight="15" x14ac:dyDescent="0.2"/>
  <cols>
    <col min="1" max="1" width="5.1640625" customWidth="1"/>
    <col min="2" max="2" width="0.33203125" customWidth="1"/>
    <col min="3" max="3" width="16.6640625" customWidth="1"/>
    <col min="4" max="4" width="19.33203125" customWidth="1"/>
    <col min="5" max="5" width="18.83203125" customWidth="1"/>
    <col min="6" max="6" width="16" customWidth="1"/>
    <col min="7" max="7" width="8.5" customWidth="1"/>
    <col min="8" max="8" width="16.33203125" customWidth="1"/>
    <col min="9" max="9" width="20.6640625" customWidth="1"/>
    <col min="10" max="10" width="17.33203125" customWidth="1"/>
    <col min="11" max="11" width="23.83203125" customWidth="1"/>
  </cols>
  <sheetData>
    <row r="1" spans="2:12" ht="20" customHeight="1" x14ac:dyDescent="0.2">
      <c r="C1" s="189"/>
      <c r="D1" s="190"/>
      <c r="E1" s="93" t="s">
        <v>67</v>
      </c>
      <c r="F1" s="94" t="s">
        <v>68</v>
      </c>
      <c r="G1" s="195" t="s">
        <v>0</v>
      </c>
      <c r="H1" s="195"/>
      <c r="I1" s="195"/>
      <c r="J1" s="195"/>
      <c r="K1" s="196"/>
    </row>
    <row r="2" spans="2:12" ht="20" customHeight="1" x14ac:dyDescent="0.2">
      <c r="C2" s="191"/>
      <c r="D2" s="192"/>
      <c r="E2" s="90" t="s">
        <v>69</v>
      </c>
      <c r="F2" s="91" t="s">
        <v>70</v>
      </c>
      <c r="G2" s="197"/>
      <c r="H2" s="197"/>
      <c r="I2" s="197"/>
      <c r="J2" s="197"/>
      <c r="K2" s="198"/>
    </row>
    <row r="3" spans="2:12" ht="20" customHeight="1" x14ac:dyDescent="0.2">
      <c r="C3" s="191"/>
      <c r="D3" s="192"/>
      <c r="E3" s="90" t="s">
        <v>71</v>
      </c>
      <c r="F3" s="91" t="s">
        <v>77</v>
      </c>
      <c r="G3" s="197"/>
      <c r="H3" s="197"/>
      <c r="I3" s="197"/>
      <c r="J3" s="197"/>
      <c r="K3" s="198"/>
    </row>
    <row r="4" spans="2:12" ht="20" customHeight="1" x14ac:dyDescent="0.2">
      <c r="C4" s="191"/>
      <c r="D4" s="192"/>
      <c r="E4" s="90" t="s">
        <v>72</v>
      </c>
      <c r="F4" s="92" t="s">
        <v>73</v>
      </c>
      <c r="G4" s="199" t="s">
        <v>74</v>
      </c>
      <c r="H4" s="199"/>
      <c r="I4" s="199"/>
      <c r="J4" s="199"/>
      <c r="K4" s="200"/>
    </row>
    <row r="5" spans="2:12" ht="20" customHeight="1" thickBot="1" x14ac:dyDescent="0.25">
      <c r="C5" s="193"/>
      <c r="D5" s="194"/>
      <c r="E5" s="95" t="s">
        <v>75</v>
      </c>
      <c r="F5" s="96" t="s">
        <v>76</v>
      </c>
      <c r="G5" s="201"/>
      <c r="H5" s="201"/>
      <c r="I5" s="201"/>
      <c r="J5" s="201"/>
      <c r="K5" s="202"/>
      <c r="L5" s="1"/>
    </row>
    <row r="6" spans="2:12" ht="15.75" customHeight="1" thickBot="1" x14ac:dyDescent="0.25">
      <c r="H6" s="184"/>
      <c r="I6" s="184"/>
      <c r="J6" s="184"/>
      <c r="K6" s="184"/>
    </row>
    <row r="7" spans="2:12" ht="16" thickBot="1" x14ac:dyDescent="0.25">
      <c r="C7" s="1" t="s">
        <v>1</v>
      </c>
      <c r="D7" s="2"/>
      <c r="E7" s="3"/>
      <c r="F7" s="3"/>
      <c r="G7" s="3"/>
      <c r="H7" s="184"/>
      <c r="I7" s="184"/>
      <c r="J7" s="184"/>
      <c r="K7" s="184"/>
    </row>
    <row r="8" spans="2:12" ht="16" thickBot="1" x14ac:dyDescent="0.25">
      <c r="H8" s="83"/>
    </row>
    <row r="9" spans="2:12" ht="25.5" customHeight="1" thickBot="1" x14ac:dyDescent="0.25">
      <c r="C9" s="185" t="s">
        <v>2</v>
      </c>
      <c r="D9" s="186"/>
      <c r="E9" s="187">
        <v>0</v>
      </c>
      <c r="F9" s="188"/>
      <c r="G9" s="4"/>
      <c r="H9" s="100" t="s">
        <v>4</v>
      </c>
      <c r="I9" s="102"/>
      <c r="J9" s="100"/>
      <c r="K9" s="102"/>
      <c r="L9" s="3"/>
    </row>
    <row r="10" spans="2:12" x14ac:dyDescent="0.2">
      <c r="E10" s="4"/>
      <c r="F10" s="4"/>
      <c r="G10" s="4" t="s">
        <v>78</v>
      </c>
      <c r="H10" s="4"/>
      <c r="J10" s="1"/>
      <c r="K10" s="4"/>
      <c r="L10" s="4"/>
    </row>
    <row r="11" spans="2:12" ht="15.75" customHeight="1" thickBot="1" x14ac:dyDescent="0.25">
      <c r="D11" s="5" t="s">
        <v>5</v>
      </c>
      <c r="E11" s="5" t="s">
        <v>6</v>
      </c>
      <c r="F11" s="5" t="s">
        <v>3</v>
      </c>
      <c r="G11" s="5"/>
      <c r="H11" s="170" t="s">
        <v>53</v>
      </c>
      <c r="I11" s="170"/>
      <c r="J11" s="170"/>
      <c r="K11" s="170"/>
      <c r="L11" s="4"/>
    </row>
    <row r="12" spans="2:12" ht="16" thickBot="1" x14ac:dyDescent="0.25">
      <c r="C12" s="1" t="s">
        <v>7</v>
      </c>
      <c r="D12" s="72"/>
      <c r="E12" s="71">
        <v>286</v>
      </c>
      <c r="F12" s="6">
        <f>+E12*D12</f>
        <v>0</v>
      </c>
      <c r="G12" s="7"/>
      <c r="H12" s="9" t="s">
        <v>8</v>
      </c>
      <c r="I12" s="10" t="s">
        <v>9</v>
      </c>
      <c r="J12" s="10" t="s">
        <v>10</v>
      </c>
      <c r="K12" s="11" t="s">
        <v>11</v>
      </c>
      <c r="L12" s="4"/>
    </row>
    <row r="13" spans="2:12" x14ac:dyDescent="0.2">
      <c r="C13" s="8"/>
      <c r="D13" s="8"/>
      <c r="E13" s="4"/>
      <c r="F13" s="4"/>
      <c r="G13" s="4"/>
      <c r="H13" s="12" t="str">
        <f t="shared" ref="H13:H21" si="0">+C16</f>
        <v>Banamex</v>
      </c>
      <c r="I13" s="13"/>
      <c r="J13" s="14"/>
      <c r="K13" s="15">
        <f>J13</f>
        <v>0</v>
      </c>
      <c r="L13" s="4"/>
    </row>
    <row r="14" spans="2:12" ht="15.75" customHeight="1" thickBot="1" x14ac:dyDescent="0.25">
      <c r="B14" s="3"/>
      <c r="C14" s="171" t="s">
        <v>49</v>
      </c>
      <c r="D14" s="171"/>
      <c r="E14" s="171"/>
      <c r="F14" s="171"/>
      <c r="H14" s="12" t="str">
        <f t="shared" si="0"/>
        <v>Afirme</v>
      </c>
      <c r="I14" s="19"/>
      <c r="J14" s="21"/>
      <c r="K14" s="20">
        <f t="shared" ref="K14:K21" si="1">J14</f>
        <v>0</v>
      </c>
      <c r="L14" s="1"/>
    </row>
    <row r="15" spans="2:12" ht="15.75" customHeight="1" x14ac:dyDescent="0.2">
      <c r="C15" s="9" t="s">
        <v>8</v>
      </c>
      <c r="D15" s="10" t="s">
        <v>9</v>
      </c>
      <c r="E15" s="10" t="s">
        <v>10</v>
      </c>
      <c r="F15" s="11" t="s">
        <v>11</v>
      </c>
      <c r="H15" s="12" t="str">
        <f t="shared" si="0"/>
        <v>Banorte</v>
      </c>
      <c r="I15" s="13"/>
      <c r="J15" s="14"/>
      <c r="K15" s="15">
        <f t="shared" si="1"/>
        <v>0</v>
      </c>
      <c r="L15" s="1"/>
    </row>
    <row r="16" spans="2:12" x14ac:dyDescent="0.2">
      <c r="C16" s="12" t="s">
        <v>12</v>
      </c>
      <c r="D16" s="13"/>
      <c r="E16" s="14">
        <v>286</v>
      </c>
      <c r="F16" s="15">
        <f t="shared" ref="F16:F24" si="2">E16*D16</f>
        <v>0</v>
      </c>
      <c r="G16" s="5"/>
      <c r="H16" s="12" t="str">
        <f t="shared" si="0"/>
        <v>Multiva</v>
      </c>
      <c r="I16" s="19"/>
      <c r="J16" s="21"/>
      <c r="K16" s="20">
        <f t="shared" si="1"/>
        <v>0</v>
      </c>
      <c r="L16" s="5"/>
    </row>
    <row r="17" spans="2:12" x14ac:dyDescent="0.2">
      <c r="C17" s="18" t="s">
        <v>40</v>
      </c>
      <c r="D17" s="19"/>
      <c r="E17" s="14">
        <v>286</v>
      </c>
      <c r="F17" s="20">
        <f t="shared" si="2"/>
        <v>0</v>
      </c>
      <c r="G17" s="16"/>
      <c r="H17" s="12" t="str">
        <f t="shared" si="0"/>
        <v>Santander</v>
      </c>
      <c r="I17" s="13"/>
      <c r="J17" s="14"/>
      <c r="K17" s="15">
        <f t="shared" si="1"/>
        <v>0</v>
      </c>
      <c r="L17" s="17"/>
    </row>
    <row r="18" spans="2:12" x14ac:dyDescent="0.2">
      <c r="C18" s="12" t="s">
        <v>41</v>
      </c>
      <c r="D18" s="13"/>
      <c r="E18" s="14">
        <v>286</v>
      </c>
      <c r="F18" s="15">
        <f t="shared" si="2"/>
        <v>0</v>
      </c>
      <c r="G18" s="16"/>
      <c r="H18" s="12" t="str">
        <f t="shared" si="0"/>
        <v>Ion</v>
      </c>
      <c r="I18" s="19"/>
      <c r="J18" s="21"/>
      <c r="K18" s="20">
        <f t="shared" si="1"/>
        <v>0</v>
      </c>
      <c r="L18" s="17"/>
    </row>
    <row r="19" spans="2:12" x14ac:dyDescent="0.2">
      <c r="C19" s="18" t="s">
        <v>13</v>
      </c>
      <c r="D19" s="19"/>
      <c r="E19" s="14">
        <v>286</v>
      </c>
      <c r="F19" s="20">
        <f t="shared" si="2"/>
        <v>0</v>
      </c>
      <c r="G19" s="16"/>
      <c r="H19" s="12" t="str">
        <f t="shared" si="0"/>
        <v>Invex</v>
      </c>
      <c r="I19" s="13"/>
      <c r="J19" s="14"/>
      <c r="K19" s="15">
        <f t="shared" si="1"/>
        <v>0</v>
      </c>
      <c r="L19" s="17"/>
    </row>
    <row r="20" spans="2:12" x14ac:dyDescent="0.2">
      <c r="C20" s="12" t="s">
        <v>63</v>
      </c>
      <c r="D20" s="13"/>
      <c r="E20" s="14">
        <v>286</v>
      </c>
      <c r="F20" s="15">
        <f t="shared" si="2"/>
        <v>0</v>
      </c>
      <c r="G20" s="16"/>
      <c r="H20" s="12" t="str">
        <f t="shared" si="0"/>
        <v>Contador</v>
      </c>
      <c r="I20" s="19"/>
      <c r="J20" s="21"/>
      <c r="K20" s="20">
        <f t="shared" si="1"/>
        <v>0</v>
      </c>
      <c r="L20" s="17"/>
    </row>
    <row r="21" spans="2:12" x14ac:dyDescent="0.2">
      <c r="C21" s="18" t="s">
        <v>64</v>
      </c>
      <c r="D21" s="19"/>
      <c r="E21" s="14">
        <v>286</v>
      </c>
      <c r="F21" s="15">
        <f t="shared" si="2"/>
        <v>0</v>
      </c>
      <c r="G21" s="16"/>
      <c r="H21" s="12" t="str">
        <f t="shared" si="0"/>
        <v>Inverlat</v>
      </c>
      <c r="I21" s="13"/>
      <c r="J21" s="14"/>
      <c r="K21" s="15">
        <f t="shared" si="1"/>
        <v>0</v>
      </c>
      <c r="L21" s="17"/>
    </row>
    <row r="22" spans="2:12" ht="16" thickBot="1" x14ac:dyDescent="0.25">
      <c r="C22" s="12" t="s">
        <v>66</v>
      </c>
      <c r="D22" s="13"/>
      <c r="E22" s="14">
        <v>286</v>
      </c>
      <c r="F22" s="20">
        <f t="shared" si="2"/>
        <v>0</v>
      </c>
      <c r="G22" s="16"/>
      <c r="H22" s="23" t="s">
        <v>11</v>
      </c>
      <c r="I22" s="24">
        <f>SUM(I13:I21)</f>
        <v>0</v>
      </c>
      <c r="J22" s="25">
        <f>SUM(J13:J21)</f>
        <v>0</v>
      </c>
      <c r="K22" s="26">
        <f>SUM(K13:K21)</f>
        <v>0</v>
      </c>
      <c r="L22" s="17"/>
    </row>
    <row r="23" spans="2:12" x14ac:dyDescent="0.2">
      <c r="C23" s="18" t="s">
        <v>61</v>
      </c>
      <c r="D23" s="19"/>
      <c r="E23" s="14">
        <v>286</v>
      </c>
      <c r="F23" s="15">
        <f t="shared" si="2"/>
        <v>0</v>
      </c>
      <c r="G23" s="16"/>
      <c r="L23" s="17"/>
    </row>
    <row r="24" spans="2:12" ht="16" thickBot="1" x14ac:dyDescent="0.25">
      <c r="C24" s="12" t="s">
        <v>62</v>
      </c>
      <c r="D24" s="13"/>
      <c r="E24" s="14">
        <v>286</v>
      </c>
      <c r="F24" s="15">
        <f t="shared" si="2"/>
        <v>0</v>
      </c>
      <c r="G24" s="16"/>
      <c r="I24" s="5" t="s">
        <v>5</v>
      </c>
      <c r="J24" s="5" t="s">
        <v>6</v>
      </c>
      <c r="K24" s="5" t="s">
        <v>3</v>
      </c>
      <c r="L24" s="17"/>
    </row>
    <row r="25" spans="2:12" ht="18" thickBot="1" x14ac:dyDescent="0.25">
      <c r="B25" s="22" t="s">
        <v>14</v>
      </c>
      <c r="C25" s="23" t="s">
        <v>11</v>
      </c>
      <c r="D25" s="24">
        <f>SUM(D16:D24)</f>
        <v>0</v>
      </c>
      <c r="E25" s="25"/>
      <c r="F25" s="26">
        <f>SUM(F16:F24)</f>
        <v>0</v>
      </c>
      <c r="G25" s="22" t="s">
        <v>14</v>
      </c>
      <c r="H25" s="1" t="s">
        <v>48</v>
      </c>
      <c r="I25" s="89">
        <v>0</v>
      </c>
      <c r="J25" s="71">
        <v>286</v>
      </c>
      <c r="K25" s="6">
        <f>+J25*I25</f>
        <v>0</v>
      </c>
      <c r="L25" s="17"/>
    </row>
    <row r="26" spans="2:12" ht="16" thickBot="1" x14ac:dyDescent="0.25">
      <c r="G26" s="27"/>
      <c r="I26" s="5" t="s">
        <v>5</v>
      </c>
      <c r="J26" s="5" t="s">
        <v>56</v>
      </c>
      <c r="K26" s="5" t="s">
        <v>57</v>
      </c>
      <c r="L26" s="28"/>
    </row>
    <row r="27" spans="2:12" ht="16" thickBot="1" x14ac:dyDescent="0.25">
      <c r="C27" s="172" t="s">
        <v>50</v>
      </c>
      <c r="D27" s="172"/>
      <c r="E27" s="172"/>
      <c r="F27" s="172"/>
      <c r="G27" s="16"/>
      <c r="H27" s="1" t="s">
        <v>48</v>
      </c>
      <c r="I27" s="89">
        <v>0</v>
      </c>
      <c r="J27" s="88">
        <v>0</v>
      </c>
      <c r="K27" s="87">
        <f>+I27-J27</f>
        <v>0</v>
      </c>
      <c r="L27" s="28"/>
    </row>
    <row r="28" spans="2:12" ht="15.75" customHeight="1" thickBot="1" x14ac:dyDescent="0.25">
      <c r="C28" s="31" t="s">
        <v>8</v>
      </c>
      <c r="D28" s="29" t="s">
        <v>16</v>
      </c>
      <c r="E28" s="29" t="s">
        <v>10</v>
      </c>
      <c r="F28" s="32" t="s">
        <v>11</v>
      </c>
      <c r="G28" s="8"/>
      <c r="L28" s="28"/>
    </row>
    <row r="29" spans="2:12" ht="16" thickBot="1" x14ac:dyDescent="0.25">
      <c r="C29" s="36" t="str">
        <f t="shared" ref="C29:C37" si="3">+C16</f>
        <v>Banamex</v>
      </c>
      <c r="D29" s="37"/>
      <c r="E29" s="38">
        <v>736</v>
      </c>
      <c r="F29" s="39">
        <f t="shared" ref="F29:F37" si="4">E29*D29</f>
        <v>0</v>
      </c>
      <c r="G29" s="84"/>
      <c r="H29" s="27" t="s">
        <v>54</v>
      </c>
      <c r="I29" s="27"/>
      <c r="J29" s="27"/>
      <c r="K29" s="27"/>
      <c r="L29" s="80"/>
    </row>
    <row r="30" spans="2:12" ht="16" thickBot="1" x14ac:dyDescent="0.25">
      <c r="C30" s="36" t="str">
        <f t="shared" si="3"/>
        <v>Afirme</v>
      </c>
      <c r="D30" s="40"/>
      <c r="E30" s="38">
        <v>736</v>
      </c>
      <c r="F30" s="20">
        <f t="shared" si="4"/>
        <v>0</v>
      </c>
      <c r="G30" s="73"/>
      <c r="H30" s="31" t="s">
        <v>8</v>
      </c>
      <c r="I30" s="29" t="s">
        <v>15</v>
      </c>
      <c r="J30" s="29" t="s">
        <v>10</v>
      </c>
      <c r="K30" s="30" t="s">
        <v>11</v>
      </c>
      <c r="L30" s="74"/>
    </row>
    <row r="31" spans="2:12" x14ac:dyDescent="0.2">
      <c r="C31" s="36" t="str">
        <f t="shared" si="3"/>
        <v>Banorte</v>
      </c>
      <c r="D31" s="42"/>
      <c r="E31" s="38">
        <v>736</v>
      </c>
      <c r="F31" s="15">
        <f t="shared" si="4"/>
        <v>0</v>
      </c>
      <c r="G31" s="85"/>
      <c r="H31" s="78" t="str">
        <f t="shared" ref="H31:H39" si="5">+C16</f>
        <v>Banamex</v>
      </c>
      <c r="I31" s="79"/>
      <c r="J31" s="35">
        <v>286</v>
      </c>
      <c r="K31" s="86">
        <f>+I31*J31</f>
        <v>0</v>
      </c>
      <c r="L31" s="28"/>
    </row>
    <row r="32" spans="2:12" x14ac:dyDescent="0.2">
      <c r="C32" s="36" t="str">
        <f t="shared" si="3"/>
        <v>Multiva</v>
      </c>
      <c r="D32" s="40"/>
      <c r="E32" s="38">
        <v>736</v>
      </c>
      <c r="F32" s="20">
        <f t="shared" si="4"/>
        <v>0</v>
      </c>
      <c r="G32" s="16"/>
      <c r="H32" s="12" t="str">
        <f t="shared" si="5"/>
        <v>Afirme</v>
      </c>
      <c r="I32" s="34"/>
      <c r="J32" s="35">
        <v>286</v>
      </c>
      <c r="K32" s="76">
        <f t="shared" ref="K32:K39" si="6">+I32*J32</f>
        <v>0</v>
      </c>
      <c r="L32" s="28"/>
    </row>
    <row r="33" spans="2:12" x14ac:dyDescent="0.2">
      <c r="C33" s="36" t="str">
        <f t="shared" si="3"/>
        <v>Santander</v>
      </c>
      <c r="D33" s="37"/>
      <c r="E33" s="38">
        <v>736</v>
      </c>
      <c r="F33" s="39">
        <f t="shared" si="4"/>
        <v>0</v>
      </c>
      <c r="G33" s="16"/>
      <c r="H33" s="12" t="str">
        <f t="shared" si="5"/>
        <v>Banorte</v>
      </c>
      <c r="I33" s="41"/>
      <c r="J33" s="35">
        <v>286</v>
      </c>
      <c r="K33" s="75">
        <f t="shared" si="6"/>
        <v>0</v>
      </c>
      <c r="L33" s="28"/>
    </row>
    <row r="34" spans="2:12" x14ac:dyDescent="0.2">
      <c r="C34" s="36" t="str">
        <f t="shared" si="3"/>
        <v>Ion</v>
      </c>
      <c r="D34" s="40"/>
      <c r="E34" s="38">
        <v>736</v>
      </c>
      <c r="F34" s="20">
        <f t="shared" si="4"/>
        <v>0</v>
      </c>
      <c r="G34" s="16"/>
      <c r="H34" s="18" t="str">
        <f t="shared" si="5"/>
        <v>Multiva</v>
      </c>
      <c r="I34" s="43"/>
      <c r="J34" s="35">
        <v>286</v>
      </c>
      <c r="K34" s="76">
        <f t="shared" si="6"/>
        <v>0</v>
      </c>
      <c r="L34" s="28"/>
    </row>
    <row r="35" spans="2:12" x14ac:dyDescent="0.2">
      <c r="C35" s="36" t="str">
        <f t="shared" si="3"/>
        <v>Invex</v>
      </c>
      <c r="D35" s="42"/>
      <c r="E35" s="38">
        <v>736</v>
      </c>
      <c r="F35" s="15">
        <f t="shared" si="4"/>
        <v>0</v>
      </c>
      <c r="G35" s="16"/>
      <c r="H35" s="36" t="str">
        <f t="shared" si="5"/>
        <v>Santander</v>
      </c>
      <c r="I35" s="44"/>
      <c r="J35" s="35">
        <v>286</v>
      </c>
      <c r="K35" s="77">
        <f t="shared" si="6"/>
        <v>0</v>
      </c>
      <c r="L35" s="28"/>
    </row>
    <row r="36" spans="2:12" x14ac:dyDescent="0.2">
      <c r="C36" s="36" t="str">
        <f t="shared" si="3"/>
        <v>Contador</v>
      </c>
      <c r="D36" s="40"/>
      <c r="E36" s="38">
        <v>736</v>
      </c>
      <c r="F36" s="20">
        <f t="shared" si="4"/>
        <v>0</v>
      </c>
      <c r="G36" s="16"/>
      <c r="H36" s="18" t="str">
        <f t="shared" si="5"/>
        <v>Ion</v>
      </c>
      <c r="I36" s="43"/>
      <c r="J36" s="35">
        <v>286</v>
      </c>
      <c r="K36" s="76">
        <f t="shared" si="6"/>
        <v>0</v>
      </c>
      <c r="L36" s="28"/>
    </row>
    <row r="37" spans="2:12" x14ac:dyDescent="0.2">
      <c r="C37" s="36" t="str">
        <f t="shared" si="3"/>
        <v>Inverlat</v>
      </c>
      <c r="D37" s="42"/>
      <c r="E37" s="38">
        <v>736</v>
      </c>
      <c r="F37" s="20">
        <f t="shared" si="4"/>
        <v>0</v>
      </c>
      <c r="G37" s="16"/>
      <c r="H37" s="36" t="str">
        <f t="shared" si="5"/>
        <v>Invex</v>
      </c>
      <c r="I37" s="45"/>
      <c r="J37" s="35">
        <v>286</v>
      </c>
      <c r="K37" s="77">
        <f t="shared" si="6"/>
        <v>0</v>
      </c>
      <c r="L37" s="28"/>
    </row>
    <row r="38" spans="2:12" ht="18" thickBot="1" x14ac:dyDescent="0.25">
      <c r="B38" s="22" t="s">
        <v>14</v>
      </c>
      <c r="C38" s="23" t="s">
        <v>11</v>
      </c>
      <c r="D38" s="47">
        <f>SUM(D29:D37)</f>
        <v>0</v>
      </c>
      <c r="E38" s="25"/>
      <c r="F38" s="26">
        <f>SUM(F29:F37)</f>
        <v>0</v>
      </c>
      <c r="G38" s="16"/>
      <c r="H38" s="18" t="str">
        <f t="shared" si="5"/>
        <v>Contador</v>
      </c>
      <c r="I38" s="46"/>
      <c r="J38" s="35">
        <v>286</v>
      </c>
      <c r="K38" s="76">
        <f t="shared" si="6"/>
        <v>0</v>
      </c>
      <c r="L38" s="28"/>
    </row>
    <row r="39" spans="2:12" x14ac:dyDescent="0.2">
      <c r="C39" s="173" t="s">
        <v>17</v>
      </c>
      <c r="D39" s="174"/>
      <c r="E39" s="174"/>
      <c r="F39" s="175"/>
      <c r="G39" s="27"/>
      <c r="H39" s="36" t="str">
        <f t="shared" si="5"/>
        <v>Inverlat</v>
      </c>
      <c r="I39" s="45"/>
      <c r="J39" s="35">
        <v>286</v>
      </c>
      <c r="K39" s="77">
        <f t="shared" si="6"/>
        <v>0</v>
      </c>
      <c r="L39" s="28"/>
    </row>
    <row r="40" spans="2:12" ht="15" customHeight="1" thickBot="1" x14ac:dyDescent="0.25">
      <c r="C40" s="176"/>
      <c r="D40" s="177"/>
      <c r="E40" s="177"/>
      <c r="F40" s="178"/>
      <c r="G40" s="27"/>
      <c r="H40" s="81" t="s">
        <v>18</v>
      </c>
      <c r="I40" s="24">
        <f>SUM(I31:I39)</f>
        <v>0</v>
      </c>
      <c r="J40" s="82"/>
      <c r="K40" s="26">
        <f>SUM(K31:K39)</f>
        <v>0</v>
      </c>
      <c r="L40" s="28"/>
    </row>
    <row r="41" spans="2:12" ht="16" thickBot="1" x14ac:dyDescent="0.25">
      <c r="C41" s="179"/>
      <c r="D41" s="180"/>
      <c r="E41" s="180"/>
      <c r="F41" s="181"/>
      <c r="G41" s="27"/>
      <c r="L41" s="28"/>
    </row>
    <row r="42" spans="2:12" ht="16" thickBot="1" x14ac:dyDescent="0.25">
      <c r="G42" s="3"/>
      <c r="H42" s="140" t="s">
        <v>58</v>
      </c>
      <c r="I42" s="141"/>
      <c r="J42" s="141"/>
      <c r="K42" s="142"/>
      <c r="L42" s="28"/>
    </row>
    <row r="43" spans="2:12" ht="15.75" customHeight="1" thickBot="1" x14ac:dyDescent="0.25">
      <c r="C43" s="172" t="s">
        <v>51</v>
      </c>
      <c r="D43" s="172"/>
      <c r="E43" s="172"/>
      <c r="F43" s="172"/>
      <c r="G43" s="16"/>
      <c r="H43" s="48" t="s">
        <v>8</v>
      </c>
      <c r="I43" s="49" t="s">
        <v>59</v>
      </c>
      <c r="J43" s="182" t="s">
        <v>11</v>
      </c>
      <c r="K43" s="183"/>
      <c r="L43" s="28"/>
    </row>
    <row r="44" spans="2:12" x14ac:dyDescent="0.2">
      <c r="C44" s="48" t="s">
        <v>8</v>
      </c>
      <c r="D44" s="49" t="s">
        <v>19</v>
      </c>
      <c r="E44" s="49" t="s">
        <v>10</v>
      </c>
      <c r="F44" s="50" t="s">
        <v>11</v>
      </c>
      <c r="G44" s="33"/>
      <c r="H44" s="12" t="str">
        <f t="shared" ref="H44:H52" si="7">+C16</f>
        <v>Banamex</v>
      </c>
      <c r="I44" s="42">
        <f t="shared" ref="I44:I49" si="8">+D16+D29+D45+I13+I31</f>
        <v>0</v>
      </c>
      <c r="J44" s="161">
        <f t="shared" ref="J44:J51" si="9">F16+F29+F45+K13+K31</f>
        <v>0</v>
      </c>
      <c r="K44" s="162"/>
      <c r="L44" s="28"/>
    </row>
    <row r="45" spans="2:12" x14ac:dyDescent="0.2">
      <c r="C45" s="12" t="str">
        <f t="shared" ref="C45:C53" si="10">+C16</f>
        <v>Banamex</v>
      </c>
      <c r="D45" s="42"/>
      <c r="E45" s="51">
        <v>817</v>
      </c>
      <c r="F45" s="15">
        <f t="shared" ref="F45:F52" si="11">E45*D45</f>
        <v>0</v>
      </c>
      <c r="G45" s="16"/>
      <c r="H45" s="12" t="str">
        <f t="shared" si="7"/>
        <v>Afirme</v>
      </c>
      <c r="I45" s="40">
        <f t="shared" si="8"/>
        <v>0</v>
      </c>
      <c r="J45" s="163">
        <f t="shared" si="9"/>
        <v>0</v>
      </c>
      <c r="K45" s="164"/>
      <c r="L45" s="28"/>
    </row>
    <row r="46" spans="2:12" x14ac:dyDescent="0.2">
      <c r="C46" s="12" t="str">
        <f t="shared" si="10"/>
        <v>Afirme</v>
      </c>
      <c r="D46" s="40"/>
      <c r="E46" s="51">
        <v>817</v>
      </c>
      <c r="F46" s="20">
        <f t="shared" si="11"/>
        <v>0</v>
      </c>
      <c r="G46" s="16"/>
      <c r="H46" s="12" t="str">
        <f t="shared" si="7"/>
        <v>Banorte</v>
      </c>
      <c r="I46" s="42">
        <f t="shared" si="8"/>
        <v>0</v>
      </c>
      <c r="J46" s="161">
        <f t="shared" si="9"/>
        <v>0</v>
      </c>
      <c r="K46" s="162"/>
      <c r="L46" s="28"/>
    </row>
    <row r="47" spans="2:12" x14ac:dyDescent="0.2">
      <c r="C47" s="12" t="str">
        <f t="shared" si="10"/>
        <v>Banorte</v>
      </c>
      <c r="D47" s="42"/>
      <c r="E47" s="51">
        <v>817</v>
      </c>
      <c r="F47" s="15">
        <f t="shared" si="11"/>
        <v>0</v>
      </c>
      <c r="G47" s="16"/>
      <c r="H47" s="12" t="str">
        <f t="shared" si="7"/>
        <v>Multiva</v>
      </c>
      <c r="I47" s="42">
        <f t="shared" si="8"/>
        <v>0</v>
      </c>
      <c r="J47" s="163">
        <f t="shared" si="9"/>
        <v>0</v>
      </c>
      <c r="K47" s="164"/>
      <c r="L47" s="28"/>
    </row>
    <row r="48" spans="2:12" x14ac:dyDescent="0.2">
      <c r="C48" s="12" t="str">
        <f t="shared" si="10"/>
        <v>Multiva</v>
      </c>
      <c r="D48" s="40"/>
      <c r="E48" s="51">
        <v>817</v>
      </c>
      <c r="F48" s="20">
        <f t="shared" si="11"/>
        <v>0</v>
      </c>
      <c r="G48" s="16"/>
      <c r="H48" s="12" t="str">
        <f t="shared" si="7"/>
        <v>Santander</v>
      </c>
      <c r="I48" s="42">
        <f t="shared" si="8"/>
        <v>0</v>
      </c>
      <c r="J48" s="161">
        <f t="shared" si="9"/>
        <v>0</v>
      </c>
      <c r="K48" s="162"/>
      <c r="L48" s="28"/>
    </row>
    <row r="49" spans="2:12" x14ac:dyDescent="0.2">
      <c r="C49" s="12" t="str">
        <f t="shared" si="10"/>
        <v>Santander</v>
      </c>
      <c r="D49" s="42"/>
      <c r="E49" s="51">
        <v>817</v>
      </c>
      <c r="F49" s="15">
        <f t="shared" si="11"/>
        <v>0</v>
      </c>
      <c r="G49" s="16"/>
      <c r="H49" s="12" t="str">
        <f t="shared" si="7"/>
        <v>Ion</v>
      </c>
      <c r="I49" s="42">
        <f t="shared" si="8"/>
        <v>0</v>
      </c>
      <c r="J49" s="163">
        <f t="shared" si="9"/>
        <v>0</v>
      </c>
      <c r="K49" s="164"/>
      <c r="L49" s="28"/>
    </row>
    <row r="50" spans="2:12" x14ac:dyDescent="0.2">
      <c r="C50" s="12" t="str">
        <f t="shared" si="10"/>
        <v>Ion</v>
      </c>
      <c r="D50" s="40"/>
      <c r="E50" s="51">
        <v>817</v>
      </c>
      <c r="F50" s="20">
        <f t="shared" si="11"/>
        <v>0</v>
      </c>
      <c r="G50" s="16"/>
      <c r="H50" s="12" t="str">
        <f t="shared" si="7"/>
        <v>Invex</v>
      </c>
      <c r="I50" s="42">
        <f>+D22+D51+I19+D35+I37</f>
        <v>0</v>
      </c>
      <c r="J50" s="161">
        <f t="shared" si="9"/>
        <v>0</v>
      </c>
      <c r="K50" s="162"/>
      <c r="L50" s="28"/>
    </row>
    <row r="51" spans="2:12" x14ac:dyDescent="0.2">
      <c r="C51" s="12" t="str">
        <f t="shared" si="10"/>
        <v>Invex</v>
      </c>
      <c r="D51" s="42"/>
      <c r="E51" s="51">
        <v>817</v>
      </c>
      <c r="F51" s="15">
        <f t="shared" si="11"/>
        <v>0</v>
      </c>
      <c r="G51" s="16"/>
      <c r="H51" s="12" t="str">
        <f t="shared" si="7"/>
        <v>Contador</v>
      </c>
      <c r="I51" s="42">
        <f>+D36+D52+D23+I20+I38</f>
        <v>0</v>
      </c>
      <c r="J51" s="163">
        <f t="shared" si="9"/>
        <v>0</v>
      </c>
      <c r="K51" s="164"/>
      <c r="L51" s="28"/>
    </row>
    <row r="52" spans="2:12" x14ac:dyDescent="0.2">
      <c r="C52" s="12" t="str">
        <f t="shared" si="10"/>
        <v>Contador</v>
      </c>
      <c r="D52" s="40"/>
      <c r="E52" s="51">
        <v>817</v>
      </c>
      <c r="F52" s="15">
        <f t="shared" si="11"/>
        <v>0</v>
      </c>
      <c r="G52" s="16"/>
      <c r="H52" s="12" t="str">
        <f t="shared" si="7"/>
        <v>Inverlat</v>
      </c>
      <c r="I52" s="42">
        <f>+D24+D37+D53+I21+I39</f>
        <v>0</v>
      </c>
      <c r="J52" s="161">
        <f>F24+F36+F53+K21+K39</f>
        <v>0</v>
      </c>
      <c r="K52" s="162"/>
      <c r="L52" s="28"/>
    </row>
    <row r="53" spans="2:12" ht="16.5" customHeight="1" thickBot="1" x14ac:dyDescent="0.25">
      <c r="B53" s="22" t="s">
        <v>14</v>
      </c>
      <c r="C53" s="12" t="str">
        <f t="shared" si="10"/>
        <v>Inverlat</v>
      </c>
      <c r="D53" s="42"/>
      <c r="E53" s="51">
        <v>817</v>
      </c>
      <c r="F53" s="15">
        <f>E53*D53</f>
        <v>0</v>
      </c>
      <c r="G53" s="22"/>
      <c r="H53" s="23" t="s">
        <v>11</v>
      </c>
      <c r="I53" s="47">
        <f>SUM(I44:I52)</f>
        <v>0</v>
      </c>
      <c r="J53" s="165">
        <f>+F25+F38+F54+K22+K25</f>
        <v>0</v>
      </c>
      <c r="K53" s="166"/>
      <c r="L53" s="28"/>
    </row>
    <row r="54" spans="2:12" ht="16" thickBot="1" x14ac:dyDescent="0.25">
      <c r="C54" s="52" t="s">
        <v>11</v>
      </c>
      <c r="D54" s="53">
        <f>SUM(D45:D53)</f>
        <v>0</v>
      </c>
      <c r="E54" s="54"/>
      <c r="F54" s="55">
        <f>SUM(F45:F53)</f>
        <v>0</v>
      </c>
      <c r="G54" s="16"/>
      <c r="H54" s="136" t="s">
        <v>20</v>
      </c>
      <c r="I54" s="167"/>
      <c r="J54" s="168">
        <f>+J52</f>
        <v>0</v>
      </c>
      <c r="K54" s="169"/>
      <c r="L54" s="28"/>
    </row>
    <row r="55" spans="2:12" ht="15.75" customHeight="1" thickBot="1" x14ac:dyDescent="0.25">
      <c r="C55" s="130" t="s">
        <v>17</v>
      </c>
      <c r="D55" s="131"/>
      <c r="E55" s="131"/>
      <c r="F55" s="132"/>
      <c r="G55" s="16"/>
      <c r="H55" s="136" t="s">
        <v>21</v>
      </c>
      <c r="I55" s="137"/>
      <c r="J55" s="138">
        <f>J53-J54</f>
        <v>0</v>
      </c>
      <c r="K55" s="139"/>
      <c r="L55" s="28"/>
    </row>
    <row r="56" spans="2:12" ht="15.75" customHeight="1" thickBot="1" x14ac:dyDescent="0.25">
      <c r="C56" s="133"/>
      <c r="D56" s="134"/>
      <c r="E56" s="134"/>
      <c r="F56" s="135"/>
      <c r="G56" s="16"/>
      <c r="L56" s="28"/>
    </row>
    <row r="57" spans="2:12" ht="15.75" customHeight="1" thickBot="1" x14ac:dyDescent="0.25">
      <c r="C57" s="56"/>
      <c r="D57" s="56"/>
      <c r="E57" s="56"/>
      <c r="F57" s="56"/>
      <c r="G57" s="16"/>
      <c r="H57" s="127" t="s">
        <v>22</v>
      </c>
      <c r="I57" s="127"/>
      <c r="J57" s="127"/>
      <c r="K57" s="127"/>
      <c r="L57" s="28"/>
    </row>
    <row r="58" spans="2:12" ht="15.75" customHeight="1" thickBot="1" x14ac:dyDescent="0.25">
      <c r="C58" s="140" t="s">
        <v>52</v>
      </c>
      <c r="D58" s="141"/>
      <c r="E58" s="141"/>
      <c r="F58" s="142"/>
      <c r="G58" s="8"/>
      <c r="H58" s="143" t="s">
        <v>23</v>
      </c>
      <c r="I58" s="144"/>
      <c r="J58" s="143">
        <f>F12+F38+F54+K22+K25</f>
        <v>0</v>
      </c>
      <c r="K58" s="144"/>
    </row>
    <row r="59" spans="2:12" ht="18" customHeight="1" thickBot="1" x14ac:dyDescent="0.25">
      <c r="H59" s="145"/>
      <c r="I59" s="146"/>
      <c r="J59" s="145"/>
      <c r="K59" s="146"/>
    </row>
    <row r="60" spans="2:12" ht="15.75" customHeight="1" thickBot="1" x14ac:dyDescent="0.25">
      <c r="C60" s="57" t="s">
        <v>42</v>
      </c>
      <c r="D60" s="58"/>
      <c r="E60" s="59" t="s">
        <v>24</v>
      </c>
      <c r="F60" s="60"/>
      <c r="G60" s="3"/>
      <c r="H60" s="140" t="s">
        <v>25</v>
      </c>
      <c r="I60" s="141"/>
      <c r="J60" s="141"/>
      <c r="K60" s="142"/>
    </row>
    <row r="61" spans="2:12" ht="16" thickBot="1" x14ac:dyDescent="0.25">
      <c r="C61" s="61" t="s">
        <v>43</v>
      </c>
      <c r="D61" s="19"/>
      <c r="E61" s="62" t="s">
        <v>46</v>
      </c>
      <c r="F61" s="63"/>
      <c r="G61" s="3"/>
    </row>
    <row r="62" spans="2:12" ht="16" thickBot="1" x14ac:dyDescent="0.25">
      <c r="C62" s="64" t="s">
        <v>44</v>
      </c>
      <c r="D62" s="13"/>
      <c r="E62" s="65" t="s">
        <v>47</v>
      </c>
      <c r="F62" s="66"/>
      <c r="G62" s="3"/>
      <c r="H62" s="147" t="s">
        <v>55</v>
      </c>
      <c r="I62" s="148"/>
      <c r="J62" s="148"/>
      <c r="K62" s="149"/>
    </row>
    <row r="63" spans="2:12" x14ac:dyDescent="0.2">
      <c r="C63" s="61" t="s">
        <v>45</v>
      </c>
      <c r="D63" s="19"/>
      <c r="E63" s="62" t="s">
        <v>60</v>
      </c>
      <c r="F63" s="63"/>
      <c r="G63" s="3"/>
      <c r="H63" s="150"/>
      <c r="I63" s="151"/>
      <c r="J63" s="151"/>
      <c r="K63" s="152"/>
    </row>
    <row r="64" spans="2:12" ht="20" thickBot="1" x14ac:dyDescent="0.25">
      <c r="C64" s="67"/>
      <c r="D64" s="68"/>
      <c r="E64" s="69" t="s">
        <v>26</v>
      </c>
      <c r="F64" s="70"/>
      <c r="G64" s="16"/>
      <c r="H64" s="153"/>
      <c r="I64" s="154"/>
      <c r="J64" s="154"/>
      <c r="K64" s="155"/>
    </row>
    <row r="65" spans="3:12" ht="16" thickBot="1" x14ac:dyDescent="0.25">
      <c r="E65" s="3"/>
      <c r="F65" s="16"/>
      <c r="G65" s="16"/>
      <c r="H65" s="156"/>
      <c r="I65" s="157"/>
      <c r="J65" s="157"/>
      <c r="K65" s="158"/>
    </row>
    <row r="66" spans="3:12" ht="15.75" customHeight="1" thickBot="1" x14ac:dyDescent="0.25">
      <c r="C66" s="159" t="s">
        <v>27</v>
      </c>
      <c r="D66" s="160"/>
      <c r="E66" s="117">
        <f>J58</f>
        <v>0</v>
      </c>
      <c r="F66" s="102"/>
      <c r="G66" s="16"/>
    </row>
    <row r="67" spans="3:12" ht="18.75" customHeight="1" thickBot="1" x14ac:dyDescent="0.25">
      <c r="C67" s="123" t="s">
        <v>29</v>
      </c>
      <c r="D67" s="124"/>
      <c r="E67" s="128">
        <v>0</v>
      </c>
      <c r="F67" s="129"/>
      <c r="G67" s="16"/>
      <c r="H67" s="100" t="s">
        <v>28</v>
      </c>
      <c r="I67" s="102"/>
      <c r="J67" s="117">
        <f>+E9</f>
        <v>0</v>
      </c>
      <c r="K67" s="118"/>
    </row>
    <row r="68" spans="3:12" ht="15.75" customHeight="1" thickBot="1" x14ac:dyDescent="0.25">
      <c r="C68" s="115" t="s">
        <v>31</v>
      </c>
      <c r="D68" s="116"/>
      <c r="E68" s="117">
        <v>0</v>
      </c>
      <c r="F68" s="118"/>
      <c r="G68" s="16"/>
      <c r="H68" s="119" t="s">
        <v>30</v>
      </c>
      <c r="I68" s="120"/>
      <c r="J68" s="121">
        <f>+J67-E69</f>
        <v>0</v>
      </c>
      <c r="K68" s="122"/>
    </row>
    <row r="69" spans="3:12" ht="15.75" customHeight="1" thickBot="1" x14ac:dyDescent="0.25">
      <c r="C69" s="123" t="s">
        <v>33</v>
      </c>
      <c r="D69" s="124"/>
      <c r="E69" s="125">
        <f>E68+E67+E66</f>
        <v>0</v>
      </c>
      <c r="F69" s="126"/>
      <c r="G69" s="16"/>
      <c r="H69" s="127" t="s">
        <v>32</v>
      </c>
      <c r="I69" s="127"/>
      <c r="J69" s="127"/>
      <c r="K69" s="127"/>
    </row>
    <row r="70" spans="3:12" x14ac:dyDescent="0.2">
      <c r="C70" s="1"/>
      <c r="D70" s="1"/>
      <c r="E70" s="1"/>
      <c r="F70" s="1"/>
      <c r="G70" s="16"/>
      <c r="H70" s="1" t="s">
        <v>39</v>
      </c>
      <c r="I70" s="3"/>
      <c r="J70" s="3"/>
    </row>
    <row r="71" spans="3:12" ht="16" thickBot="1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3:12" ht="15" customHeight="1" thickBot="1" x14ac:dyDescent="0.25">
      <c r="C72" s="97" t="s">
        <v>34</v>
      </c>
      <c r="D72" s="98"/>
      <c r="E72" s="98"/>
      <c r="F72" s="98"/>
      <c r="G72" s="99"/>
      <c r="H72" s="100" t="s">
        <v>35</v>
      </c>
      <c r="I72" s="101"/>
      <c r="J72" s="101"/>
      <c r="K72" s="102"/>
      <c r="L72" s="3"/>
    </row>
    <row r="73" spans="3:12" ht="15" customHeight="1" x14ac:dyDescent="0.2">
      <c r="C73" s="103" t="s">
        <v>65</v>
      </c>
      <c r="D73" s="104"/>
      <c r="E73" s="104"/>
      <c r="F73" s="104"/>
      <c r="G73" s="105"/>
      <c r="H73" s="109" t="s">
        <v>36</v>
      </c>
      <c r="I73" s="110"/>
      <c r="J73" s="110"/>
      <c r="K73" s="111"/>
    </row>
    <row r="74" spans="3:12" ht="16" thickBot="1" x14ac:dyDescent="0.25">
      <c r="C74" s="106"/>
      <c r="D74" s="107"/>
      <c r="E74" s="107"/>
      <c r="F74" s="107"/>
      <c r="G74" s="108"/>
      <c r="H74" s="112"/>
      <c r="I74" s="113"/>
      <c r="J74" s="113"/>
      <c r="K74" s="114"/>
    </row>
    <row r="75" spans="3:12" ht="15" customHeight="1" thickBot="1" x14ac:dyDescent="0.25">
      <c r="C75" s="97" t="s">
        <v>37</v>
      </c>
      <c r="D75" s="98"/>
      <c r="E75" s="98"/>
      <c r="F75" s="98"/>
      <c r="G75" s="99"/>
      <c r="H75" s="100" t="s">
        <v>38</v>
      </c>
      <c r="I75" s="101"/>
      <c r="J75" s="101"/>
      <c r="K75" s="102"/>
    </row>
    <row r="76" spans="3:12" x14ac:dyDescent="0.2">
      <c r="C76" s="3"/>
      <c r="D76" s="3"/>
      <c r="E76" s="28"/>
      <c r="F76" s="16"/>
      <c r="G76" s="16"/>
      <c r="H76" s="16"/>
    </row>
    <row r="77" spans="3:12" x14ac:dyDescent="0.2">
      <c r="C77" s="3"/>
      <c r="D77" s="3"/>
      <c r="E77" s="28"/>
      <c r="F77" s="16"/>
      <c r="G77" s="16"/>
      <c r="H77" s="16"/>
    </row>
    <row r="78" spans="3:12" x14ac:dyDescent="0.2">
      <c r="C78" s="3"/>
      <c r="D78" s="3"/>
      <c r="E78" s="28"/>
      <c r="F78" s="16"/>
      <c r="G78" s="16"/>
      <c r="H78" s="16"/>
    </row>
    <row r="79" spans="3:12" x14ac:dyDescent="0.2">
      <c r="C79" s="3"/>
      <c r="D79" s="3"/>
      <c r="E79" s="28"/>
      <c r="F79" s="16"/>
      <c r="G79" s="16"/>
      <c r="H79" s="16"/>
    </row>
    <row r="80" spans="3:12" x14ac:dyDescent="0.2">
      <c r="C80" s="3"/>
      <c r="D80" s="3"/>
      <c r="E80" s="28"/>
      <c r="F80" s="16"/>
      <c r="G80" s="16"/>
      <c r="H80" s="16"/>
    </row>
    <row r="81" spans="2:12" x14ac:dyDescent="0.2">
      <c r="C81" s="3"/>
      <c r="D81" s="3"/>
      <c r="E81" s="28"/>
      <c r="F81" s="16"/>
      <c r="G81" s="16"/>
      <c r="H81" s="16"/>
    </row>
    <row r="82" spans="2:12" x14ac:dyDescent="0.2">
      <c r="C82" s="3"/>
      <c r="D82" s="3"/>
      <c r="E82" s="28"/>
      <c r="F82" s="16"/>
      <c r="G82" s="16"/>
      <c r="H82" s="16"/>
      <c r="I82" s="3"/>
      <c r="J82" s="3"/>
      <c r="K82" s="3"/>
      <c r="L82" s="3"/>
    </row>
    <row r="83" spans="2:12" x14ac:dyDescent="0.2"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 x14ac:dyDescent="0.2">
      <c r="B89" s="3"/>
      <c r="C89" s="3"/>
      <c r="D89" s="3"/>
      <c r="E89" s="3"/>
      <c r="F89" s="3"/>
      <c r="G89" s="3"/>
      <c r="H89" s="3"/>
      <c r="I89" s="3"/>
      <c r="J89" s="1"/>
      <c r="K89" s="3"/>
      <c r="L89" s="3"/>
    </row>
    <row r="90" spans="2:1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2:12" x14ac:dyDescent="0.2">
      <c r="B99" s="3"/>
      <c r="C99" s="1"/>
      <c r="D99" s="3"/>
      <c r="E99" s="3"/>
      <c r="F99" s="3"/>
      <c r="G99" s="3"/>
      <c r="H99" s="3"/>
      <c r="I99" s="3"/>
      <c r="J99" s="3"/>
      <c r="K99" s="3"/>
      <c r="L99" s="3"/>
    </row>
    <row r="100" spans="2:1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2:1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2:1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2:1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2:1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2:1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2:12" x14ac:dyDescent="0.2">
      <c r="B107" s="3"/>
      <c r="C107" s="3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2:12" x14ac:dyDescent="0.2">
      <c r="B109" s="3"/>
      <c r="C109" s="1"/>
      <c r="D109" s="3"/>
      <c r="E109" s="3"/>
      <c r="F109" s="3"/>
      <c r="G109" s="3"/>
      <c r="H109" s="3"/>
      <c r="I109" s="3"/>
      <c r="J109" s="3"/>
      <c r="K109" s="3"/>
      <c r="L109" s="3"/>
    </row>
    <row r="110" spans="2:1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2:12" x14ac:dyDescent="0.2"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2:1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2:12" x14ac:dyDescent="0.2">
      <c r="B113" s="1"/>
      <c r="C113" s="3"/>
      <c r="D113" s="3"/>
      <c r="E113" s="3"/>
      <c r="F113" s="3"/>
      <c r="G113" s="3"/>
      <c r="H113" s="3"/>
      <c r="I113" s="3"/>
      <c r="J113" s="1"/>
      <c r="K113" s="3"/>
      <c r="L113" s="3"/>
    </row>
    <row r="114" spans="2:1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2:1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2:1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2:1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2:1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2:1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2:1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2:1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2:1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2:1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2:1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2:1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2:1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2:1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2:12" x14ac:dyDescent="0.2">
      <c r="B128" s="3"/>
      <c r="C128" s="3"/>
      <c r="D128" s="3"/>
      <c r="E128" s="3"/>
      <c r="F128" s="3"/>
      <c r="G128" s="3"/>
      <c r="H128" s="3"/>
      <c r="I128" s="3"/>
      <c r="J128" s="1"/>
      <c r="K128" s="3"/>
      <c r="L128" s="3"/>
    </row>
    <row r="129" spans="2:1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2:1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2:1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2:1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2:1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2:1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2:1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2:1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2:1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2:12" x14ac:dyDescent="0.2">
      <c r="B138" s="3"/>
      <c r="C138" s="1"/>
      <c r="D138" s="3"/>
      <c r="E138" s="3"/>
      <c r="F138" s="3"/>
      <c r="G138" s="3"/>
      <c r="H138" s="3"/>
      <c r="I138" s="3"/>
      <c r="J138" s="3"/>
      <c r="K138" s="3"/>
      <c r="L138" s="3"/>
    </row>
    <row r="139" spans="2:1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2:1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2:1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2:1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2:1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2:1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2:1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2:1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2:1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2:1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2:1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2:1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2:1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2:12" x14ac:dyDescent="0.2">
      <c r="B152" s="3"/>
      <c r="C152" s="3"/>
      <c r="D152" s="3"/>
      <c r="E152" s="3"/>
      <c r="F152" s="3"/>
      <c r="G152" s="3"/>
      <c r="H152" s="3"/>
    </row>
    <row r="153" spans="2:12" x14ac:dyDescent="0.2">
      <c r="B153" s="3"/>
      <c r="C153" s="3"/>
      <c r="D153" s="3"/>
      <c r="E153" s="3"/>
      <c r="F153" s="3"/>
      <c r="G153" s="3"/>
      <c r="H153" s="3"/>
    </row>
    <row r="154" spans="2:12" x14ac:dyDescent="0.2">
      <c r="B154" s="3"/>
      <c r="C154" s="3"/>
      <c r="D154" s="3"/>
      <c r="E154" s="3"/>
      <c r="F154" s="3"/>
      <c r="G154" s="3"/>
      <c r="H154" s="3"/>
    </row>
  </sheetData>
  <mergeCells count="56">
    <mergeCell ref="C1:D5"/>
    <mergeCell ref="G1:K3"/>
    <mergeCell ref="G4:K5"/>
    <mergeCell ref="H6:K7"/>
    <mergeCell ref="C9:D9"/>
    <mergeCell ref="E9:F9"/>
    <mergeCell ref="H9:I9"/>
    <mergeCell ref="J9:K9"/>
    <mergeCell ref="J49:K49"/>
    <mergeCell ref="H11:K11"/>
    <mergeCell ref="C14:F14"/>
    <mergeCell ref="C27:F27"/>
    <mergeCell ref="C39:F41"/>
    <mergeCell ref="H42:K42"/>
    <mergeCell ref="C43:F43"/>
    <mergeCell ref="J43:K43"/>
    <mergeCell ref="J44:K44"/>
    <mergeCell ref="J45:K45"/>
    <mergeCell ref="J46:K46"/>
    <mergeCell ref="J47:K47"/>
    <mergeCell ref="J48:K48"/>
    <mergeCell ref="J50:K50"/>
    <mergeCell ref="J51:K51"/>
    <mergeCell ref="J52:K52"/>
    <mergeCell ref="J53:K53"/>
    <mergeCell ref="H54:I54"/>
    <mergeCell ref="J54:K54"/>
    <mergeCell ref="C67:D67"/>
    <mergeCell ref="E67:F67"/>
    <mergeCell ref="H67:I67"/>
    <mergeCell ref="J67:K67"/>
    <mergeCell ref="C55:F56"/>
    <mergeCell ref="H55:I55"/>
    <mergeCell ref="J55:K55"/>
    <mergeCell ref="H57:K57"/>
    <mergeCell ref="C58:F58"/>
    <mergeCell ref="H58:I59"/>
    <mergeCell ref="J58:K59"/>
    <mergeCell ref="H60:K60"/>
    <mergeCell ref="H62:K62"/>
    <mergeCell ref="H63:K65"/>
    <mergeCell ref="C66:D66"/>
    <mergeCell ref="E66:F66"/>
    <mergeCell ref="C68:D68"/>
    <mergeCell ref="E68:F68"/>
    <mergeCell ref="H68:I68"/>
    <mergeCell ref="J68:K68"/>
    <mergeCell ref="C69:D69"/>
    <mergeCell ref="E69:F69"/>
    <mergeCell ref="H69:K69"/>
    <mergeCell ref="C72:G72"/>
    <mergeCell ref="H72:K72"/>
    <mergeCell ref="C73:G74"/>
    <mergeCell ref="H73:K74"/>
    <mergeCell ref="C75:G75"/>
    <mergeCell ref="H75:K75"/>
  </mergeCells>
  <conditionalFormatting sqref="E1:E5">
    <cfRule type="duplicateValues" dxfId="1" priority="2"/>
  </conditionalFormatting>
  <conditionalFormatting sqref="F1">
    <cfRule type="duplicateValues" dxfId="0" priority="1"/>
  </conditionalFormatting>
  <pageMargins left="0.17" right="0.44" top="0.47" bottom="0.43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Liliana Rosas Vargas</dc:creator>
  <cp:lastModifiedBy>Salvador Santiago Araujo</cp:lastModifiedBy>
  <cp:lastPrinted>2025-04-08T00:41:28Z</cp:lastPrinted>
  <dcterms:created xsi:type="dcterms:W3CDTF">2023-04-04T00:42:10Z</dcterms:created>
  <dcterms:modified xsi:type="dcterms:W3CDTF">2025-12-30T09:45:12Z</dcterms:modified>
</cp:coreProperties>
</file>